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57FD2D68-F4E6-4831-BFD1-2B04FD22F7EB}" xr6:coauthVersionLast="47" xr6:coauthVersionMax="47" xr10:uidLastSave="{00000000-0000-0000-0000-000000000000}"/>
  <bookViews>
    <workbookView xWindow="2175" yWindow="0" windowWidth="23610" windowHeight="14835" xr2:uid="{00000000-000D-0000-FFFF-FFFF00000000}"/>
  </bookViews>
  <sheets>
    <sheet name="Spausdinimo variantas" sheetId="1" r:id="rId1"/>
  </sheets>
  <definedNames>
    <definedName name="_xlnm.Print_Area" localSheetId="0">'Spausdinimo variantas'!$A$1:$G$89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G17" i="1"/>
  <c r="G18" i="1"/>
  <c r="G19" i="1"/>
  <c r="G20" i="1"/>
  <c r="C21" i="1"/>
  <c r="C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C77" i="1"/>
  <c r="C78" i="1"/>
  <c r="G79" i="1"/>
  <c r="G80" i="1"/>
  <c r="G81" i="1"/>
  <c r="C82" i="1"/>
  <c r="C8" i="1"/>
  <c r="C7" i="1"/>
  <c r="C6" i="1"/>
  <c r="G77" i="1" l="1"/>
  <c r="G21" i="1"/>
  <c r="G82" i="1"/>
  <c r="G84" i="1" l="1"/>
  <c r="G85" i="1" s="1"/>
  <c r="G86" i="1" s="1"/>
  <c r="G9" i="1" s="1"/>
</calcChain>
</file>

<file path=xl/sharedStrings.xml><?xml version="1.0" encoding="utf-8"?>
<sst xmlns="http://schemas.openxmlformats.org/spreadsheetml/2006/main" count="220" uniqueCount="150">
  <si>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</si>
  <si>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</si>
  <si>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</si>
  <si>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</si>
  <si>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</si>
  <si>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</si>
  <si>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</si>
  <si>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</si>
  <si>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</si>
  <si>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</si>
  <si>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</si>
  <si>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</si>
  <si>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2-001</t>
  </si>
  <si>
    <t>Kankorėžių sandėlio 7F1Ž, Miškininkų g.7, Vaišvydavos k., Samylių sen., Kauno r.sav., rekonstravimo projektas</t>
  </si>
  <si>
    <t>Lauko tinklai</t>
  </si>
  <si>
    <t>Lauko lietaus nuotekų tinklas</t>
  </si>
  <si>
    <t>Grunto kasimas 0,25 m3 kaušo talpos ekskavatoriumi, suverčiant gruntą į sankasą, kai grunto grupė II</t>
  </si>
  <si>
    <t>100 m3</t>
  </si>
  <si>
    <t>Grunto kasimas 0,25 m3 kaušo talpos ekskavatoriumi, pakraunant gruntą į autosavivarčius, kai grunto grupė II</t>
  </si>
  <si>
    <t>II gr. grunto kasimas rank.būdu iki 2m pločio ir iki 2m gylio nesutvirtintose tranšėjose ir iki 1.5 m gylio duobių kasimas</t>
  </si>
  <si>
    <t>Tranšėjų, iškasų ir duobių užpylimas II grupės gruntu rankiniu būdu</t>
  </si>
  <si>
    <t>Pagrindų iš birių medžiagų po vamzdynais ir įrenginiais įrengimas, pagrindų medžiagos smėlis</t>
  </si>
  <si>
    <t>m3</t>
  </si>
  <si>
    <t>Tranšėjų, iškasų ir duobių užpylimas gruntu iš sankasos iki 55kW (75AJ) galios buldozeriu, perstumiant gruntą, kai 5 m atstumas, o grunto grupė II</t>
  </si>
  <si>
    <t>Grunto transportavimas 6 t autosavivarčiais 1 km atstumu, pakraunant 0,25 m3 kaušo talpos ekskavatoriumi, kai grunto grupė II</t>
  </si>
  <si>
    <t>Grunto transportavimo sąnaudų pokytis už papildomą 1 km atstumą, vežant 6 t autosavivarčiais, kai grunto grupė I-II. (Pridėti 9 km)</t>
  </si>
  <si>
    <t>Plastikinių lietaus nuotakyno šulinių montavimas, kai šulinių skersmuo daugiau 500 mm iki 600 mm</t>
  </si>
  <si>
    <t>vnt.</t>
  </si>
  <si>
    <t>PVC nuotekų šulinys D600, H-0,8m, su pagrindu, tarpine ir stovu</t>
  </si>
  <si>
    <t>kompl.</t>
  </si>
  <si>
    <t>PVC nuotekų šulinys D600, H-0,87m, su pagrindu, tarpine ir stovu</t>
  </si>
  <si>
    <t>PVC nuotekų šulinys D600, H-1,00m, su pagrindu, tarpine ir stovu</t>
  </si>
  <si>
    <t>PVC nuotekų šulinys D600, H-1,06m, su pagrindu, tarpine ir stovu</t>
  </si>
  <si>
    <t>PVC nuotekų šulinys D600, H-1,63m, su pagrindu, tarpine ir stovu</t>
  </si>
  <si>
    <t>PVC nuotekų šulinys D600, H-1,4m, su pagrindu, tarpine ir stovu</t>
  </si>
  <si>
    <t>PVC nuotekų šulinys D600, H-1,3m, su pagrindu, tarpine ir stovu</t>
  </si>
  <si>
    <t>PVC nuotekų šulinys D600, H-1,24m, su pagrindu, tarpine ir stovu</t>
  </si>
  <si>
    <t>PVC nuotekų šulinys D600, H-1,07m, su pagrindu, tarpine ir stovu</t>
  </si>
  <si>
    <t>Dangtis ketinis su teleskopiniu adapteriu 40t</t>
  </si>
  <si>
    <t>Apvalių surenkamų gelžbetoninių nuotakyno šulinių įrengimas šlapiuose gruntuose, kai šulinių skersmuo 1,0 m (surenkamos g/b konstrukcijos)</t>
  </si>
  <si>
    <t>Ketaus liukai</t>
  </si>
  <si>
    <t>Kiti gelžbetonio gaminiai*g/b šulinys d1000, H-2m, 1vnt.</t>
  </si>
  <si>
    <t>kub.m</t>
  </si>
  <si>
    <t>Kiti gelžbetonio gaminiai*g/b šulinys d1000, H-1m, 2vnt.</t>
  </si>
  <si>
    <t>Betono mišiniai C20/25*šulinio dugnui</t>
  </si>
  <si>
    <t>Plastikinių ir plastikinių armuotų įmovinių alkūnių, perėjimų, movų, intarpų iki 630 mm skersmens montavimas, skersmuo 315 mm</t>
  </si>
  <si>
    <t>Protarpinis 315, trumpas (išor. nuotek.)</t>
  </si>
  <si>
    <t>Komunikacijų žymėjimo ženklų ant stulpelių įrengimas, kai stulpeliai metaliniai.</t>
  </si>
  <si>
    <t xml:space="preserve">Paviršinio vandens surinkimo sistemos papildomų elementų montavimas, trapai su nešvarumų indu </t>
  </si>
  <si>
    <t>Lietaus surinkimo trapai d110, pralaidumas 6,0 l/s</t>
  </si>
  <si>
    <t>Nuotekų surinkimo tinklų plastikinių ir plastikinių armuotų įmovinių vamzdžių klojimas, kai vamzdžių skersmuo 110 mm</t>
  </si>
  <si>
    <t>m</t>
  </si>
  <si>
    <t>PVC vamzdžiai klasė N 110x3.2x6000 (išor. nuotek.)</t>
  </si>
  <si>
    <t>PVC vamzdžiai klasė N 110x3.2x3000 (išor. nuotek.)</t>
  </si>
  <si>
    <t>PVC vamzdžiai klasė N 110x3.2x2000 (išor. nuotek.)</t>
  </si>
  <si>
    <t>Nuotekų surinkimo tinklų plastikinių ir plastikinių armuotų įmovinių vamzdžių klojimas, kai vamzdžių skersmuo 160 mm</t>
  </si>
  <si>
    <t>PVC vamzdžiai klasė N 160x4.0x6000 (išor. nuotek.)</t>
  </si>
  <si>
    <t>PVC vamzdžiai klasė N 160x4.0x1000 (išor. nuotek.)</t>
  </si>
  <si>
    <t>Nuotekų surinkimo tinklų plastikinių ir plastikinių armuotų įmovinių vamzdžių klojimas, kai vamzdžių skersmuo 200 mm</t>
  </si>
  <si>
    <t>PVC vamzdžiai klasė N 200x4.9x6000 (išor. nuotek.)</t>
  </si>
  <si>
    <t>PVC vamzdžiai klasė N 200x4.9x3000 (išor. nuotek.)</t>
  </si>
  <si>
    <t>PVC vamzdžiai klasė N 200x4.9x1000 (išor. nuotek.)</t>
  </si>
  <si>
    <t>Nuotekų surinkimo tinklų plastikinių ir plastikinių armuotų įmovinių vamzdžių klojimas, kai vamzdžių skersmuo 250 mm</t>
  </si>
  <si>
    <t>PVC vamzdžiai klasė N 250x6.2x6000 (išor. nuotek.)</t>
  </si>
  <si>
    <t>PVC vamzdžiai klasė N 250x6.2x3000 (išor. nuotek.)</t>
  </si>
  <si>
    <t>Nuotekų surinkimo tinklų plastikinių ir plastikinių armuotų įmovinių vamzdžių klojimas, kai vamzdžių skersmuo 315 mm</t>
  </si>
  <si>
    <t>PVC vamzdžiai klasė N 315x7.7x6000 (išor. nuotek.)</t>
  </si>
  <si>
    <t>PVC vamzdžiai klasė N 315x7.7x3000 (išor. nuotek.)</t>
  </si>
  <si>
    <t>PVC vamzdžių fasoninės dalys 15%</t>
  </si>
  <si>
    <t>Vamzdžių d 300 mm iki 20 m ilgio prastūmimas, nekasant grunto</t>
  </si>
  <si>
    <t>PE 100 RC PN10 SDR17 slėginis vamzdis vandentiek.315x18.7 (juodas su mėlyna j.)</t>
  </si>
  <si>
    <t>Kabelių apsaugos plastikinių lygių vamzdžių klojimas tranšėjose, kai vamzdžio išorinis skersmuo daugiau 75 mm</t>
  </si>
  <si>
    <t>100 m</t>
  </si>
  <si>
    <t>Sudėtinis kabelių apsaugos vamzdis 110/100 (gelt.)</t>
  </si>
  <si>
    <t>Vamzdyno vidaus apžiūra, darant vaizdo įrašą</t>
  </si>
  <si>
    <t>Vamzdynų iki 400 mm skersmens praplovimas be dezinfekcijos, kai vamzdžių skersmuo 100 mm</t>
  </si>
  <si>
    <t>Vamzdynų iki 400 mm skersmens praplovimas be dezinfekcijos, kai vamzdžių skersmuo 125 - 160 mm</t>
  </si>
  <si>
    <t>Vamzdynų iki 400 mm skersmens praplovimas be dezinfekcijos, kai vamzdžių skersmuo 200 mm</t>
  </si>
  <si>
    <t>Vamzdynų iki 400 mm skersmens praplovimas be dezinfekcijos, kai vamzdžių skersmuo 250 mm</t>
  </si>
  <si>
    <t>Vamzdynų iki 400 mm skersmens praplovimas be dezinfekcijos, kai vamzdžių skersmuo 300 mm</t>
  </si>
  <si>
    <t>Plastikinių vamzdžių vamzdynų iki 630 mm skersmens hidraulinis bandymas, vamzdžių skersmuo 110 mm</t>
  </si>
  <si>
    <t>Plastikinių vamzdžių vamzdynų iki 630 mm skersmens hidraulinis bandymas, vamzdžių skersmuo 160 mm</t>
  </si>
  <si>
    <t>Plastikinių vamzdžių vamzdynų iki 630 mm skersmens hidraulinis bandymas, vamzdžių skersmuo 200 mm</t>
  </si>
  <si>
    <t>Plastikinių vamzdžių vamzdynų iki 630 mm skersmens hidraulinis bandymas, vamzdžių skersmuo 250 mm</t>
  </si>
  <si>
    <t>Plastikinių vamzdžių vamzdynų iki 630 mm skersmens hidraulinis bandymas, vamzdžių skersmuo 315 mm</t>
  </si>
  <si>
    <t>Įstrižųjų antgalių iš surenkamo gelžbetonio įrengimas, kai pralaidos vamzdžių skersmuo 400 mm</t>
  </si>
  <si>
    <t>Pagrindų iš biriųjų medžiagų pralaidoms įrengimas (smėlio-žvyro mišinio)</t>
  </si>
  <si>
    <t>Vamzdinių pralaidų įtekėjimo ir ištekėjimo žiočių tvirtinimas akmenų grindiniu ant geotekstilės (sluoksnio storis 0,2 m)</t>
  </si>
  <si>
    <t>100 m2</t>
  </si>
  <si>
    <t>Skyrius Žemės darbai</t>
  </si>
  <si>
    <t>Iš viso už skyrių Žemės darbai</t>
  </si>
  <si>
    <t>Skyrius Montavimas</t>
  </si>
  <si>
    <t>Iš viso už skyrių Montavimas</t>
  </si>
  <si>
    <t>Skyrius G/b žiotys d315</t>
  </si>
  <si>
    <t>Iš viso už skyrių G/b žiotys d315</t>
  </si>
  <si>
    <t>Iš viso be PVM:</t>
  </si>
  <si>
    <t>PVM:</t>
  </si>
  <si>
    <t>Iš viso su PVM:</t>
  </si>
  <si>
    <t>N1P-0103</t>
  </si>
  <si>
    <t>N1P-0111-2</t>
  </si>
  <si>
    <t>N1-300</t>
  </si>
  <si>
    <t>N1-308</t>
  </si>
  <si>
    <t>N23P-0901</t>
  </si>
  <si>
    <t>N1P-0704</t>
  </si>
  <si>
    <t>N1P-1301</t>
  </si>
  <si>
    <t>N1P-1314 (K4=9)</t>
  </si>
  <si>
    <t>N23P-0307</t>
  </si>
  <si>
    <t>X44197</t>
  </si>
  <si>
    <t>X44198</t>
  </si>
  <si>
    <t>X44199</t>
  </si>
  <si>
    <t>X44200</t>
  </si>
  <si>
    <t>X44201</t>
  </si>
  <si>
    <t>X44202</t>
  </si>
  <si>
    <t>X44203</t>
  </si>
  <si>
    <t>X44204</t>
  </si>
  <si>
    <t>X44205</t>
  </si>
  <si>
    <t>X44501</t>
  </si>
  <si>
    <t>N23P-0302</t>
  </si>
  <si>
    <t>X2050</t>
  </si>
  <si>
    <t>X210</t>
  </si>
  <si>
    <t>X320-6</t>
  </si>
  <si>
    <t>N23P-0204</t>
  </si>
  <si>
    <t>X1033-107</t>
  </si>
  <si>
    <t>N21P-0123</t>
  </si>
  <si>
    <t>N23P-0706</t>
  </si>
  <si>
    <t>X260130</t>
  </si>
  <si>
    <t>N23P-0201</t>
  </si>
  <si>
    <t>X1030-62</t>
  </si>
  <si>
    <t>X1030-61</t>
  </si>
  <si>
    <t>X1030-60</t>
  </si>
  <si>
    <t>X1030-66</t>
  </si>
  <si>
    <t>X1030-63</t>
  </si>
  <si>
    <t>X1031-19</t>
  </si>
  <si>
    <t>X1031-18</t>
  </si>
  <si>
    <t>X1031-16</t>
  </si>
  <si>
    <t>X1031-23</t>
  </si>
  <si>
    <t>X1031-22</t>
  </si>
  <si>
    <t>X1031-27</t>
  </si>
  <si>
    <t>X1031-26</t>
  </si>
  <si>
    <t>X39-1</t>
  </si>
  <si>
    <t>N22-365</t>
  </si>
  <si>
    <t>X1020-68</t>
  </si>
  <si>
    <t>N21P-0117</t>
  </si>
  <si>
    <t>X490030</t>
  </si>
  <si>
    <t>R19-247</t>
  </si>
  <si>
    <t>N22P-0705</t>
  </si>
  <si>
    <t>N23P-0402</t>
  </si>
  <si>
    <t>N57P-4205</t>
  </si>
  <si>
    <t>N57P-7201</t>
  </si>
  <si>
    <t>N57P-4403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</si>
</sst>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Normal 2" xfId="1" xr:uid="{D5EBE2A1-C36F-4994-A147-E7F302BCAB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09"/>
  <sheetViews>
    <sheetView showZeros="0" tabSelected="1" zoomScale="142" zoomScaleNormal="142" workbookViewId="0">
      <pane ySplit="11" topLeftCell="A78" activePane="bottomLeft" state="frozen"/>
      <selection pane="bottomLeft" activeCell="F84" sqref="F84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2.425781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42871.45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62" t="s">
        <v>9</v>
      </c>
      <c r="B6" s="62"/>
      <c r="C6" s="61" t="str">
        <f>IF(BC6&lt;&gt;0,BC6,"")</f>
        <v>Kankorėžių sandėlio 7F1Ž, Miškininkų g.7, Vaišvydavos k., Samylių sen., Kauno r.sav., rekonstravimo projektas</v>
      </c>
      <c r="D6" s="61"/>
      <c r="E6" s="61"/>
      <c r="F6" s="61"/>
      <c r="G6" s="61"/>
      <c r="BC6" s="26" t="s">
        <v>13</v>
      </c>
    </row>
    <row r="7" spans="1:55">
      <c r="A7" s="62" t="s">
        <v>7</v>
      </c>
      <c r="B7" s="62"/>
      <c r="C7" s="61" t="str">
        <f>IF(BC7&lt;&gt;0,BC7,"")</f>
        <v>Lauko tinklai</v>
      </c>
      <c r="D7" s="61"/>
      <c r="E7" s="61"/>
      <c r="F7" s="61"/>
      <c r="G7" s="61"/>
      <c r="BC7" s="26" t="s">
        <v>14</v>
      </c>
    </row>
    <row r="8" spans="1:55">
      <c r="A8" s="62" t="s">
        <v>8</v>
      </c>
      <c r="B8" s="62"/>
      <c r="C8" s="61" t="str">
        <f>IF(BC8&lt;&gt;0,BC8,"")</f>
        <v>Lauko lietaus nuotekų tinklas</v>
      </c>
      <c r="D8" s="61"/>
      <c r="E8" s="61"/>
      <c r="F8" s="61"/>
      <c r="G8" s="61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G86</f>
        <v>25707.679999999997</v>
      </c>
    </row>
    <row r="10" spans="1:55" ht="17.25" customHeight="1">
      <c r="A10" s="55" t="s">
        <v>3</v>
      </c>
      <c r="B10" s="57" t="s">
        <v>4</v>
      </c>
      <c r="C10" s="57" t="s">
        <v>6</v>
      </c>
      <c r="D10" s="58" t="s">
        <v>5</v>
      </c>
      <c r="E10" s="60" t="s">
        <v>0</v>
      </c>
      <c r="F10" s="19" t="s">
        <v>1</v>
      </c>
      <c r="G10" s="20"/>
    </row>
    <row r="11" spans="1:55">
      <c r="A11" s="56"/>
      <c r="B11" s="57"/>
      <c r="C11" s="57"/>
      <c r="D11" s="59"/>
      <c r="E11" s="60"/>
      <c r="F11" s="8" t="s">
        <v>11</v>
      </c>
      <c r="G11" s="8" t="s">
        <v>2</v>
      </c>
    </row>
    <row r="12" spans="1:55">
      <c r="A12" s="9"/>
      <c r="B12" s="10"/>
      <c r="C12" s="53" t="str">
        <f>BB12</f>
        <v>Skyrius Žemės darbai</v>
      </c>
      <c r="D12" s="54"/>
      <c r="E12" s="54"/>
      <c r="F12" s="28"/>
      <c r="G12" s="29"/>
      <c r="BB12" s="27" t="s">
        <v>89</v>
      </c>
    </row>
    <row r="13" spans="1:55" ht="33.75">
      <c r="A13" s="30">
        <v>1</v>
      </c>
      <c r="B13" s="47" t="s">
        <v>98</v>
      </c>
      <c r="C13" s="32" t="s">
        <v>16</v>
      </c>
      <c r="D13" s="31" t="s">
        <v>17</v>
      </c>
      <c r="E13" s="33">
        <v>2.72</v>
      </c>
      <c r="F13" s="34">
        <v>240.07</v>
      </c>
      <c r="G13" s="34">
        <f t="shared" ref="G13:G20" si="0">ROUND(F13*E13,2)</f>
        <v>652.99</v>
      </c>
    </row>
    <row r="14" spans="1:55" ht="33.75">
      <c r="A14" s="30">
        <v>2</v>
      </c>
      <c r="B14" s="48" t="s">
        <v>99</v>
      </c>
      <c r="C14" s="32" t="s">
        <v>18</v>
      </c>
      <c r="D14" s="31" t="s">
        <v>17</v>
      </c>
      <c r="E14" s="33">
        <v>0.46</v>
      </c>
      <c r="F14" s="34">
        <v>306.02</v>
      </c>
      <c r="G14" s="34">
        <f t="shared" si="0"/>
        <v>140.77000000000001</v>
      </c>
    </row>
    <row r="15" spans="1:55" ht="33.75">
      <c r="A15" s="30">
        <v>3</v>
      </c>
      <c r="B15" s="47" t="s">
        <v>100</v>
      </c>
      <c r="C15" s="32" t="s">
        <v>19</v>
      </c>
      <c r="D15" s="31" t="s">
        <v>17</v>
      </c>
      <c r="E15" s="33">
        <v>0.68</v>
      </c>
      <c r="F15" s="34">
        <v>2082.4299999999998</v>
      </c>
      <c r="G15" s="34">
        <f t="shared" si="0"/>
        <v>1416.05</v>
      </c>
    </row>
    <row r="16" spans="1:55" ht="22.5">
      <c r="A16" s="30">
        <v>4</v>
      </c>
      <c r="B16" s="47" t="s">
        <v>101</v>
      </c>
      <c r="C16" s="32" t="s">
        <v>20</v>
      </c>
      <c r="D16" s="31" t="s">
        <v>17</v>
      </c>
      <c r="E16" s="33">
        <v>0.68</v>
      </c>
      <c r="F16" s="34">
        <v>1018.38</v>
      </c>
      <c r="G16" s="34">
        <f t="shared" si="0"/>
        <v>692.5</v>
      </c>
    </row>
    <row r="17" spans="1:54" ht="22.5">
      <c r="A17" s="30">
        <v>5</v>
      </c>
      <c r="B17" s="47" t="s">
        <v>102</v>
      </c>
      <c r="C17" s="32" t="s">
        <v>21</v>
      </c>
      <c r="D17" s="31" t="s">
        <v>22</v>
      </c>
      <c r="E17" s="33">
        <v>25.6</v>
      </c>
      <c r="F17" s="34">
        <v>39.67</v>
      </c>
      <c r="G17" s="34">
        <f t="shared" si="0"/>
        <v>1015.55</v>
      </c>
    </row>
    <row r="18" spans="1:54" ht="45">
      <c r="A18" s="30">
        <v>6</v>
      </c>
      <c r="B18" s="47" t="s">
        <v>103</v>
      </c>
      <c r="C18" s="32" t="s">
        <v>23</v>
      </c>
      <c r="D18" s="31" t="s">
        <v>17</v>
      </c>
      <c r="E18" s="33">
        <v>2.72</v>
      </c>
      <c r="F18" s="34">
        <v>34.479999999999997</v>
      </c>
      <c r="G18" s="34">
        <f t="shared" si="0"/>
        <v>93.79</v>
      </c>
    </row>
    <row r="19" spans="1:54" ht="33.75">
      <c r="A19" s="30">
        <v>7</v>
      </c>
      <c r="B19" s="49" t="s">
        <v>104</v>
      </c>
      <c r="C19" s="32" t="s">
        <v>24</v>
      </c>
      <c r="D19" s="31" t="s">
        <v>17</v>
      </c>
      <c r="E19" s="33">
        <v>0.46</v>
      </c>
      <c r="F19" s="34">
        <v>381.58</v>
      </c>
      <c r="G19" s="34">
        <f t="shared" si="0"/>
        <v>175.53</v>
      </c>
    </row>
    <row r="20" spans="1:54" ht="45">
      <c r="A20" s="35">
        <v>8</v>
      </c>
      <c r="B20" s="47" t="s">
        <v>105</v>
      </c>
      <c r="C20" s="37" t="s">
        <v>25</v>
      </c>
      <c r="D20" s="36" t="s">
        <v>17</v>
      </c>
      <c r="E20" s="38">
        <v>0.46</v>
      </c>
      <c r="F20" s="34">
        <v>398.71</v>
      </c>
      <c r="G20" s="39">
        <f t="shared" si="0"/>
        <v>183.41</v>
      </c>
    </row>
    <row r="21" spans="1:54">
      <c r="A21" s="9"/>
      <c r="B21" s="10"/>
      <c r="C21" s="51" t="str">
        <f>BB21</f>
        <v>Iš viso už skyrių Žemės darbai</v>
      </c>
      <c r="D21" s="52"/>
      <c r="E21" s="52"/>
      <c r="F21" s="28"/>
      <c r="G21" s="29" t="str">
        <f>IF(SUM(G12:G20)=0,"",TEXT(SUM(G12:G20),"# ##0,00"))</f>
        <v>4 370,59</v>
      </c>
      <c r="BB21" s="27" t="s">
        <v>90</v>
      </c>
    </row>
    <row r="22" spans="1:54">
      <c r="A22" s="9"/>
      <c r="B22" s="10"/>
      <c r="C22" s="51" t="str">
        <f>BB22</f>
        <v>Skyrius Montavimas</v>
      </c>
      <c r="D22" s="52"/>
      <c r="E22" s="52"/>
      <c r="F22" s="28"/>
      <c r="G22" s="29"/>
      <c r="BB22" s="27" t="s">
        <v>91</v>
      </c>
    </row>
    <row r="23" spans="1:54" ht="22.5">
      <c r="A23" s="30">
        <v>9</v>
      </c>
      <c r="B23" s="47" t="s">
        <v>106</v>
      </c>
      <c r="C23" s="32" t="s">
        <v>26</v>
      </c>
      <c r="D23" s="31" t="s">
        <v>27</v>
      </c>
      <c r="E23" s="33">
        <v>9</v>
      </c>
      <c r="F23" s="34">
        <v>85.6</v>
      </c>
      <c r="G23" s="34">
        <f t="shared" ref="G23:G54" si="1">ROUND(F23*E23,2)</f>
        <v>770.4</v>
      </c>
    </row>
    <row r="24" spans="1:54" ht="22.5">
      <c r="A24" s="30">
        <v>10</v>
      </c>
      <c r="B24" s="48" t="s">
        <v>107</v>
      </c>
      <c r="C24" s="32" t="s">
        <v>28</v>
      </c>
      <c r="D24" s="31" t="s">
        <v>29</v>
      </c>
      <c r="E24" s="33">
        <v>1</v>
      </c>
      <c r="F24" s="34">
        <v>181.62</v>
      </c>
      <c r="G24" s="34">
        <f t="shared" si="1"/>
        <v>181.62</v>
      </c>
    </row>
    <row r="25" spans="1:54" ht="22.5">
      <c r="A25" s="30">
        <v>11</v>
      </c>
      <c r="B25" s="47" t="s">
        <v>108</v>
      </c>
      <c r="C25" s="32" t="s">
        <v>30</v>
      </c>
      <c r="D25" s="31" t="s">
        <v>29</v>
      </c>
      <c r="E25" s="33">
        <v>1</v>
      </c>
      <c r="F25" s="34">
        <v>181.62</v>
      </c>
      <c r="G25" s="34">
        <f t="shared" si="1"/>
        <v>181.62</v>
      </c>
    </row>
    <row r="26" spans="1:54" ht="22.5">
      <c r="A26" s="30">
        <v>12</v>
      </c>
      <c r="B26" s="47" t="s">
        <v>109</v>
      </c>
      <c r="C26" s="32" t="s">
        <v>31</v>
      </c>
      <c r="D26" s="31" t="s">
        <v>29</v>
      </c>
      <c r="E26" s="33">
        <v>1</v>
      </c>
      <c r="F26" s="34">
        <v>181.62</v>
      </c>
      <c r="G26" s="34">
        <f t="shared" si="1"/>
        <v>181.62</v>
      </c>
    </row>
    <row r="27" spans="1:54" ht="22.5">
      <c r="A27" s="30">
        <v>13</v>
      </c>
      <c r="B27" s="47" t="s">
        <v>110</v>
      </c>
      <c r="C27" s="32" t="s">
        <v>32</v>
      </c>
      <c r="D27" s="31" t="s">
        <v>29</v>
      </c>
      <c r="E27" s="33">
        <v>1</v>
      </c>
      <c r="F27" s="34">
        <v>181.62</v>
      </c>
      <c r="G27" s="34">
        <f t="shared" si="1"/>
        <v>181.62</v>
      </c>
    </row>
    <row r="28" spans="1:54" ht="22.5">
      <c r="A28" s="30">
        <v>14</v>
      </c>
      <c r="B28" s="47" t="s">
        <v>111</v>
      </c>
      <c r="C28" s="32" t="s">
        <v>33</v>
      </c>
      <c r="D28" s="31" t="s">
        <v>29</v>
      </c>
      <c r="E28" s="33">
        <v>1</v>
      </c>
      <c r="F28" s="34">
        <v>215.6</v>
      </c>
      <c r="G28" s="34">
        <f t="shared" si="1"/>
        <v>215.6</v>
      </c>
    </row>
    <row r="29" spans="1:54" ht="22.5">
      <c r="A29" s="30">
        <v>15</v>
      </c>
      <c r="B29" s="47" t="s">
        <v>112</v>
      </c>
      <c r="C29" s="32" t="s">
        <v>34</v>
      </c>
      <c r="D29" s="31" t="s">
        <v>29</v>
      </c>
      <c r="E29" s="33">
        <v>1</v>
      </c>
      <c r="F29" s="34">
        <v>215.6</v>
      </c>
      <c r="G29" s="34">
        <f t="shared" si="1"/>
        <v>215.6</v>
      </c>
    </row>
    <row r="30" spans="1:54" ht="22.5">
      <c r="A30" s="30">
        <v>16</v>
      </c>
      <c r="B30" s="47" t="s">
        <v>113</v>
      </c>
      <c r="C30" s="32" t="s">
        <v>35</v>
      </c>
      <c r="D30" s="31" t="s">
        <v>29</v>
      </c>
      <c r="E30" s="33">
        <v>1</v>
      </c>
      <c r="F30" s="34">
        <v>215.6</v>
      </c>
      <c r="G30" s="34">
        <f t="shared" si="1"/>
        <v>215.6</v>
      </c>
    </row>
    <row r="31" spans="1:54" ht="22.5">
      <c r="A31" s="30">
        <v>17</v>
      </c>
      <c r="B31" s="47" t="s">
        <v>114</v>
      </c>
      <c r="C31" s="32" t="s">
        <v>36</v>
      </c>
      <c r="D31" s="31" t="s">
        <v>29</v>
      </c>
      <c r="E31" s="33">
        <v>1</v>
      </c>
      <c r="F31" s="34">
        <v>215.6</v>
      </c>
      <c r="G31" s="34">
        <f t="shared" si="1"/>
        <v>215.6</v>
      </c>
    </row>
    <row r="32" spans="1:54" ht="22.5">
      <c r="A32" s="30">
        <v>18</v>
      </c>
      <c r="B32" s="47" t="s">
        <v>115</v>
      </c>
      <c r="C32" s="32" t="s">
        <v>37</v>
      </c>
      <c r="D32" s="31" t="s">
        <v>29</v>
      </c>
      <c r="E32" s="33">
        <v>1</v>
      </c>
      <c r="F32" s="34">
        <v>181.62</v>
      </c>
      <c r="G32" s="34">
        <f t="shared" si="1"/>
        <v>181.62</v>
      </c>
    </row>
    <row r="33" spans="1:7">
      <c r="A33" s="30">
        <v>19</v>
      </c>
      <c r="B33" s="47" t="s">
        <v>116</v>
      </c>
      <c r="C33" s="32" t="s">
        <v>38</v>
      </c>
      <c r="D33" s="31" t="s">
        <v>27</v>
      </c>
      <c r="E33" s="33">
        <v>9</v>
      </c>
      <c r="F33" s="34">
        <v>185.33</v>
      </c>
      <c r="G33" s="34">
        <f t="shared" si="1"/>
        <v>1667.97</v>
      </c>
    </row>
    <row r="34" spans="1:7" ht="33.75">
      <c r="A34" s="30">
        <v>20</v>
      </c>
      <c r="B34" s="47" t="s">
        <v>117</v>
      </c>
      <c r="C34" s="32" t="s">
        <v>39</v>
      </c>
      <c r="D34" s="31" t="s">
        <v>22</v>
      </c>
      <c r="E34" s="33">
        <v>2.59</v>
      </c>
      <c r="F34" s="34">
        <v>553.19000000000005</v>
      </c>
      <c r="G34" s="34">
        <f t="shared" si="1"/>
        <v>1432.76</v>
      </c>
    </row>
    <row r="35" spans="1:7">
      <c r="A35" s="30">
        <v>21</v>
      </c>
      <c r="B35" s="47" t="s">
        <v>118</v>
      </c>
      <c r="C35" s="32" t="s">
        <v>40</v>
      </c>
      <c r="D35" s="31" t="s">
        <v>27</v>
      </c>
      <c r="E35" s="33">
        <v>3</v>
      </c>
      <c r="F35" s="34">
        <v>172.97</v>
      </c>
      <c r="G35" s="34">
        <f t="shared" si="1"/>
        <v>518.91</v>
      </c>
    </row>
    <row r="36" spans="1:7" ht="22.5">
      <c r="A36" s="30">
        <v>22</v>
      </c>
      <c r="B36" s="47" t="s">
        <v>119</v>
      </c>
      <c r="C36" s="32" t="s">
        <v>41</v>
      </c>
      <c r="D36" s="31" t="s">
        <v>42</v>
      </c>
      <c r="E36" s="33">
        <v>1.17</v>
      </c>
      <c r="F36" s="34">
        <v>354.03</v>
      </c>
      <c r="G36" s="34">
        <f t="shared" si="1"/>
        <v>414.22</v>
      </c>
    </row>
    <row r="37" spans="1:7" ht="22.5">
      <c r="A37" s="30">
        <v>23</v>
      </c>
      <c r="B37" s="47" t="s">
        <v>119</v>
      </c>
      <c r="C37" s="32" t="s">
        <v>43</v>
      </c>
      <c r="D37" s="31" t="s">
        <v>42</v>
      </c>
      <c r="E37" s="33">
        <v>1.42</v>
      </c>
      <c r="F37" s="34">
        <v>354.03</v>
      </c>
      <c r="G37" s="34">
        <f t="shared" si="1"/>
        <v>502.72</v>
      </c>
    </row>
    <row r="38" spans="1:7">
      <c r="A38" s="30">
        <v>24</v>
      </c>
      <c r="B38" s="47" t="s">
        <v>120</v>
      </c>
      <c r="C38" s="32" t="s">
        <v>44</v>
      </c>
      <c r="D38" s="31" t="s">
        <v>42</v>
      </c>
      <c r="E38" s="33">
        <v>0.5</v>
      </c>
      <c r="F38" s="34">
        <v>90.09</v>
      </c>
      <c r="G38" s="34">
        <f t="shared" si="1"/>
        <v>45.05</v>
      </c>
    </row>
    <row r="39" spans="1:7" ht="33.75">
      <c r="A39" s="30">
        <v>25</v>
      </c>
      <c r="B39" s="47" t="s">
        <v>121</v>
      </c>
      <c r="C39" s="32" t="s">
        <v>45</v>
      </c>
      <c r="D39" s="31" t="s">
        <v>27</v>
      </c>
      <c r="E39" s="33">
        <v>6</v>
      </c>
      <c r="F39" s="34">
        <v>14.29</v>
      </c>
      <c r="G39" s="34">
        <f t="shared" si="1"/>
        <v>85.74</v>
      </c>
    </row>
    <row r="40" spans="1:7">
      <c r="A40" s="30">
        <v>26</v>
      </c>
      <c r="B40" s="47" t="s">
        <v>122</v>
      </c>
      <c r="C40" s="32" t="s">
        <v>46</v>
      </c>
      <c r="D40" s="31" t="s">
        <v>27</v>
      </c>
      <c r="E40" s="33">
        <v>6</v>
      </c>
      <c r="F40" s="34">
        <v>21.28</v>
      </c>
      <c r="G40" s="34">
        <f t="shared" si="1"/>
        <v>127.68</v>
      </c>
    </row>
    <row r="41" spans="1:7" ht="22.5">
      <c r="A41" s="30">
        <v>27</v>
      </c>
      <c r="B41" s="47" t="s">
        <v>123</v>
      </c>
      <c r="C41" s="32" t="s">
        <v>47</v>
      </c>
      <c r="D41" s="31" t="s">
        <v>27</v>
      </c>
      <c r="E41" s="33">
        <v>3</v>
      </c>
      <c r="F41" s="34">
        <v>37.92</v>
      </c>
      <c r="G41" s="34">
        <f t="shared" si="1"/>
        <v>113.76</v>
      </c>
    </row>
    <row r="42" spans="1:7" ht="22.5">
      <c r="A42" s="30">
        <v>28</v>
      </c>
      <c r="B42" s="47" t="s">
        <v>124</v>
      </c>
      <c r="C42" s="32" t="s">
        <v>48</v>
      </c>
      <c r="D42" s="31" t="s">
        <v>27</v>
      </c>
      <c r="E42" s="33">
        <v>7</v>
      </c>
      <c r="F42" s="34">
        <v>10.83</v>
      </c>
      <c r="G42" s="34">
        <f t="shared" si="1"/>
        <v>75.81</v>
      </c>
    </row>
    <row r="43" spans="1:7">
      <c r="A43" s="30">
        <v>29</v>
      </c>
      <c r="B43" s="47" t="s">
        <v>125</v>
      </c>
      <c r="C43" s="32" t="s">
        <v>49</v>
      </c>
      <c r="D43" s="31" t="s">
        <v>27</v>
      </c>
      <c r="E43" s="33">
        <v>7</v>
      </c>
      <c r="F43" s="34">
        <v>48.88</v>
      </c>
      <c r="G43" s="34">
        <f t="shared" si="1"/>
        <v>342.16</v>
      </c>
    </row>
    <row r="44" spans="1:7" ht="33.75">
      <c r="A44" s="30">
        <v>30</v>
      </c>
      <c r="B44" s="47" t="s">
        <v>126</v>
      </c>
      <c r="C44" s="32" t="s">
        <v>50</v>
      </c>
      <c r="D44" s="31" t="s">
        <v>51</v>
      </c>
      <c r="E44" s="33">
        <v>35</v>
      </c>
      <c r="F44" s="34">
        <v>2.31</v>
      </c>
      <c r="G44" s="34">
        <f t="shared" si="1"/>
        <v>80.849999999999994</v>
      </c>
    </row>
    <row r="45" spans="1:7" ht="22.5">
      <c r="A45" s="30">
        <v>31</v>
      </c>
      <c r="B45" s="47" t="s">
        <v>127</v>
      </c>
      <c r="C45" s="32" t="s">
        <v>52</v>
      </c>
      <c r="D45" s="31" t="s">
        <v>27</v>
      </c>
      <c r="E45" s="33">
        <v>5</v>
      </c>
      <c r="F45" s="34">
        <v>19.54</v>
      </c>
      <c r="G45" s="34">
        <f t="shared" si="1"/>
        <v>97.7</v>
      </c>
    </row>
    <row r="46" spans="1:7" ht="22.5">
      <c r="A46" s="30">
        <v>32</v>
      </c>
      <c r="B46" s="47" t="s">
        <v>128</v>
      </c>
      <c r="C46" s="32" t="s">
        <v>53</v>
      </c>
      <c r="D46" s="31" t="s">
        <v>27</v>
      </c>
      <c r="E46" s="33">
        <v>1</v>
      </c>
      <c r="F46" s="34">
        <v>9.77</v>
      </c>
      <c r="G46" s="34">
        <f t="shared" si="1"/>
        <v>9.77</v>
      </c>
    </row>
    <row r="47" spans="1:7" ht="22.5">
      <c r="A47" s="30">
        <v>33</v>
      </c>
      <c r="B47" s="47" t="s">
        <v>129</v>
      </c>
      <c r="C47" s="32" t="s">
        <v>54</v>
      </c>
      <c r="D47" s="31" t="s">
        <v>27</v>
      </c>
      <c r="E47" s="33">
        <v>1</v>
      </c>
      <c r="F47" s="34">
        <v>6.51</v>
      </c>
      <c r="G47" s="34">
        <f t="shared" si="1"/>
        <v>6.51</v>
      </c>
    </row>
    <row r="48" spans="1:7" ht="33.75">
      <c r="A48" s="30">
        <v>34</v>
      </c>
      <c r="B48" s="47" t="s">
        <v>126</v>
      </c>
      <c r="C48" s="32" t="s">
        <v>55</v>
      </c>
      <c r="D48" s="31" t="s">
        <v>51</v>
      </c>
      <c r="E48" s="33">
        <v>25</v>
      </c>
      <c r="F48" s="34">
        <v>2.44</v>
      </c>
      <c r="G48" s="34">
        <f t="shared" si="1"/>
        <v>61</v>
      </c>
    </row>
    <row r="49" spans="1:7" ht="22.5">
      <c r="A49" s="30">
        <v>35</v>
      </c>
      <c r="B49" s="47" t="s">
        <v>130</v>
      </c>
      <c r="C49" s="32" t="s">
        <v>56</v>
      </c>
      <c r="D49" s="31" t="s">
        <v>27</v>
      </c>
      <c r="E49" s="33">
        <v>4</v>
      </c>
      <c r="F49" s="34">
        <v>36.39</v>
      </c>
      <c r="G49" s="34">
        <f t="shared" si="1"/>
        <v>145.56</v>
      </c>
    </row>
    <row r="50" spans="1:7" ht="22.5">
      <c r="A50" s="30">
        <v>36</v>
      </c>
      <c r="B50" s="47" t="s">
        <v>131</v>
      </c>
      <c r="C50" s="32" t="s">
        <v>57</v>
      </c>
      <c r="D50" s="31" t="s">
        <v>27</v>
      </c>
      <c r="E50" s="33">
        <v>1</v>
      </c>
      <c r="F50" s="34">
        <v>6.07</v>
      </c>
      <c r="G50" s="34">
        <f t="shared" si="1"/>
        <v>6.07</v>
      </c>
    </row>
    <row r="51" spans="1:7" ht="33.75">
      <c r="A51" s="30">
        <v>37</v>
      </c>
      <c r="B51" s="47" t="s">
        <v>126</v>
      </c>
      <c r="C51" s="32" t="s">
        <v>58</v>
      </c>
      <c r="D51" s="31" t="s">
        <v>51</v>
      </c>
      <c r="E51" s="33">
        <v>28</v>
      </c>
      <c r="F51" s="34">
        <v>2.7</v>
      </c>
      <c r="G51" s="34">
        <f t="shared" si="1"/>
        <v>75.599999999999994</v>
      </c>
    </row>
    <row r="52" spans="1:7" ht="22.5">
      <c r="A52" s="30">
        <v>38</v>
      </c>
      <c r="B52" s="47" t="s">
        <v>132</v>
      </c>
      <c r="C52" s="32" t="s">
        <v>59</v>
      </c>
      <c r="D52" s="31" t="s">
        <v>27</v>
      </c>
      <c r="E52" s="33">
        <v>4</v>
      </c>
      <c r="F52" s="34">
        <v>55.6</v>
      </c>
      <c r="G52" s="34">
        <f t="shared" si="1"/>
        <v>222.4</v>
      </c>
    </row>
    <row r="53" spans="1:7" ht="22.5">
      <c r="A53" s="30">
        <v>39</v>
      </c>
      <c r="B53" s="47" t="s">
        <v>133</v>
      </c>
      <c r="C53" s="32" t="s">
        <v>60</v>
      </c>
      <c r="D53" s="31" t="s">
        <v>27</v>
      </c>
      <c r="E53" s="33">
        <v>1</v>
      </c>
      <c r="F53" s="34">
        <v>27.8</v>
      </c>
      <c r="G53" s="34">
        <f t="shared" si="1"/>
        <v>27.8</v>
      </c>
    </row>
    <row r="54" spans="1:7" ht="22.5">
      <c r="A54" s="30">
        <v>40</v>
      </c>
      <c r="B54" s="47" t="s">
        <v>134</v>
      </c>
      <c r="C54" s="32" t="s">
        <v>61</v>
      </c>
      <c r="D54" s="31" t="s">
        <v>27</v>
      </c>
      <c r="E54" s="33">
        <v>1</v>
      </c>
      <c r="F54" s="34">
        <v>9.27</v>
      </c>
      <c r="G54" s="34">
        <f t="shared" si="1"/>
        <v>9.27</v>
      </c>
    </row>
    <row r="55" spans="1:7" ht="33.75">
      <c r="A55" s="30">
        <v>41</v>
      </c>
      <c r="B55" s="47" t="s">
        <v>126</v>
      </c>
      <c r="C55" s="32" t="s">
        <v>62</v>
      </c>
      <c r="D55" s="31" t="s">
        <v>51</v>
      </c>
      <c r="E55" s="33">
        <v>63</v>
      </c>
      <c r="F55" s="34">
        <v>3.19</v>
      </c>
      <c r="G55" s="34">
        <f t="shared" ref="G55:G76" si="2">ROUND(F55*E55,2)</f>
        <v>200.97</v>
      </c>
    </row>
    <row r="56" spans="1:7" ht="22.5">
      <c r="A56" s="30">
        <v>42</v>
      </c>
      <c r="B56" s="47" t="s">
        <v>135</v>
      </c>
      <c r="C56" s="32" t="s">
        <v>63</v>
      </c>
      <c r="D56" s="31" t="s">
        <v>27</v>
      </c>
      <c r="E56" s="33">
        <v>10</v>
      </c>
      <c r="F56" s="34">
        <v>92.66</v>
      </c>
      <c r="G56" s="34">
        <f t="shared" si="2"/>
        <v>926.6</v>
      </c>
    </row>
    <row r="57" spans="1:7" ht="22.5">
      <c r="A57" s="30">
        <v>43</v>
      </c>
      <c r="B57" s="47" t="s">
        <v>136</v>
      </c>
      <c r="C57" s="32" t="s">
        <v>64</v>
      </c>
      <c r="D57" s="31" t="s">
        <v>27</v>
      </c>
      <c r="E57" s="33">
        <v>1</v>
      </c>
      <c r="F57" s="34">
        <v>46.33</v>
      </c>
      <c r="G57" s="34">
        <f t="shared" si="2"/>
        <v>46.33</v>
      </c>
    </row>
    <row r="58" spans="1:7" ht="33.75">
      <c r="A58" s="30">
        <v>44</v>
      </c>
      <c r="B58" s="47" t="s">
        <v>126</v>
      </c>
      <c r="C58" s="32" t="s">
        <v>65</v>
      </c>
      <c r="D58" s="31" t="s">
        <v>51</v>
      </c>
      <c r="E58" s="33">
        <v>123</v>
      </c>
      <c r="F58" s="34">
        <v>3.45</v>
      </c>
      <c r="G58" s="34">
        <f t="shared" si="2"/>
        <v>424.35</v>
      </c>
    </row>
    <row r="59" spans="1:7" ht="22.5">
      <c r="A59" s="30">
        <v>45</v>
      </c>
      <c r="B59" s="47" t="s">
        <v>137</v>
      </c>
      <c r="C59" s="32" t="s">
        <v>66</v>
      </c>
      <c r="D59" s="31" t="s">
        <v>27</v>
      </c>
      <c r="E59" s="33">
        <v>20</v>
      </c>
      <c r="F59" s="34">
        <v>114.9</v>
      </c>
      <c r="G59" s="34">
        <f t="shared" si="2"/>
        <v>2298</v>
      </c>
    </row>
    <row r="60" spans="1:7" ht="22.5">
      <c r="A60" s="30">
        <v>46</v>
      </c>
      <c r="B60" s="47" t="s">
        <v>138</v>
      </c>
      <c r="C60" s="32" t="s">
        <v>67</v>
      </c>
      <c r="D60" s="31" t="s">
        <v>27</v>
      </c>
      <c r="E60" s="33">
        <v>1</v>
      </c>
      <c r="F60" s="34">
        <v>57.45</v>
      </c>
      <c r="G60" s="34">
        <f t="shared" si="2"/>
        <v>57.45</v>
      </c>
    </row>
    <row r="61" spans="1:7">
      <c r="A61" s="30">
        <v>47</v>
      </c>
      <c r="B61" s="47" t="s">
        <v>139</v>
      </c>
      <c r="C61" s="32" t="s">
        <v>68</v>
      </c>
      <c r="D61" s="31" t="s">
        <v>29</v>
      </c>
      <c r="E61" s="33">
        <v>1</v>
      </c>
      <c r="F61" s="34">
        <v>22.46</v>
      </c>
      <c r="G61" s="34">
        <f t="shared" si="2"/>
        <v>22.46</v>
      </c>
    </row>
    <row r="62" spans="1:7" ht="22.5">
      <c r="A62" s="30">
        <v>48</v>
      </c>
      <c r="B62" s="47" t="s">
        <v>140</v>
      </c>
      <c r="C62" s="32" t="s">
        <v>69</v>
      </c>
      <c r="D62" s="31" t="s">
        <v>51</v>
      </c>
      <c r="E62" s="33">
        <v>7</v>
      </c>
      <c r="F62" s="34">
        <v>126.98</v>
      </c>
      <c r="G62" s="34">
        <f t="shared" si="2"/>
        <v>888.86</v>
      </c>
    </row>
    <row r="63" spans="1:7" ht="22.5">
      <c r="A63" s="30">
        <v>49</v>
      </c>
      <c r="B63" s="47" t="s">
        <v>141</v>
      </c>
      <c r="C63" s="32" t="s">
        <v>70</v>
      </c>
      <c r="D63" s="31" t="s">
        <v>51</v>
      </c>
      <c r="E63" s="33">
        <v>7</v>
      </c>
      <c r="F63" s="34">
        <v>55.09</v>
      </c>
      <c r="G63" s="34">
        <f t="shared" si="2"/>
        <v>385.63</v>
      </c>
    </row>
    <row r="64" spans="1:7" ht="33.75">
      <c r="A64" s="30">
        <v>50</v>
      </c>
      <c r="B64" s="47" t="s">
        <v>142</v>
      </c>
      <c r="C64" s="32" t="s">
        <v>71</v>
      </c>
      <c r="D64" s="31" t="s">
        <v>72</v>
      </c>
      <c r="E64" s="33">
        <v>0.06</v>
      </c>
      <c r="F64" s="34">
        <v>246.82</v>
      </c>
      <c r="G64" s="34">
        <f t="shared" si="2"/>
        <v>14.81</v>
      </c>
    </row>
    <row r="65" spans="1:54" ht="22.5">
      <c r="A65" s="30">
        <v>51</v>
      </c>
      <c r="B65" s="47" t="s">
        <v>143</v>
      </c>
      <c r="C65" s="32" t="s">
        <v>73</v>
      </c>
      <c r="D65" s="31" t="s">
        <v>51</v>
      </c>
      <c r="E65" s="33">
        <v>6</v>
      </c>
      <c r="F65" s="34">
        <v>1.49</v>
      </c>
      <c r="G65" s="34">
        <f t="shared" si="2"/>
        <v>8.94</v>
      </c>
    </row>
    <row r="66" spans="1:54">
      <c r="A66" s="30">
        <v>52</v>
      </c>
      <c r="B66" s="47" t="s">
        <v>144</v>
      </c>
      <c r="C66" s="32" t="s">
        <v>74</v>
      </c>
      <c r="D66" s="31" t="s">
        <v>72</v>
      </c>
      <c r="E66" s="33">
        <v>2.81</v>
      </c>
      <c r="F66" s="34">
        <v>255.08</v>
      </c>
      <c r="G66" s="34">
        <f t="shared" si="2"/>
        <v>716.77</v>
      </c>
    </row>
    <row r="67" spans="1:54" ht="22.5">
      <c r="A67" s="30">
        <v>53</v>
      </c>
      <c r="B67" s="47" t="s">
        <v>145</v>
      </c>
      <c r="C67" s="32" t="s">
        <v>75</v>
      </c>
      <c r="D67" s="31" t="s">
        <v>72</v>
      </c>
      <c r="E67" s="33">
        <v>0.35</v>
      </c>
      <c r="F67" s="34">
        <v>38.770000000000003</v>
      </c>
      <c r="G67" s="34">
        <f t="shared" si="2"/>
        <v>13.57</v>
      </c>
    </row>
    <row r="68" spans="1:54" ht="33.75">
      <c r="A68" s="30">
        <v>54</v>
      </c>
      <c r="B68" s="47" t="s">
        <v>145</v>
      </c>
      <c r="C68" s="32" t="s">
        <v>76</v>
      </c>
      <c r="D68" s="31" t="s">
        <v>72</v>
      </c>
      <c r="E68" s="33">
        <v>0.25</v>
      </c>
      <c r="F68" s="34">
        <v>42.52</v>
      </c>
      <c r="G68" s="34">
        <f t="shared" si="2"/>
        <v>10.63</v>
      </c>
    </row>
    <row r="69" spans="1:54" ht="22.5">
      <c r="A69" s="30">
        <v>55</v>
      </c>
      <c r="B69" s="47" t="s">
        <v>145</v>
      </c>
      <c r="C69" s="32" t="s">
        <v>77</v>
      </c>
      <c r="D69" s="31" t="s">
        <v>72</v>
      </c>
      <c r="E69" s="33">
        <v>0.28000000000000003</v>
      </c>
      <c r="F69" s="34">
        <v>46.27</v>
      </c>
      <c r="G69" s="34">
        <f t="shared" si="2"/>
        <v>12.96</v>
      </c>
    </row>
    <row r="70" spans="1:54" ht="22.5">
      <c r="A70" s="30">
        <v>56</v>
      </c>
      <c r="B70" s="47" t="s">
        <v>145</v>
      </c>
      <c r="C70" s="32" t="s">
        <v>78</v>
      </c>
      <c r="D70" s="31" t="s">
        <v>72</v>
      </c>
      <c r="E70" s="33">
        <v>0.63</v>
      </c>
      <c r="F70" s="34">
        <v>50.02</v>
      </c>
      <c r="G70" s="34">
        <f t="shared" si="2"/>
        <v>31.51</v>
      </c>
    </row>
    <row r="71" spans="1:54" ht="22.5">
      <c r="A71" s="30">
        <v>57</v>
      </c>
      <c r="B71" s="47" t="s">
        <v>145</v>
      </c>
      <c r="C71" s="32" t="s">
        <v>79</v>
      </c>
      <c r="D71" s="31" t="s">
        <v>72</v>
      </c>
      <c r="E71" s="33">
        <v>1.3</v>
      </c>
      <c r="F71" s="34">
        <v>53.77</v>
      </c>
      <c r="G71" s="34">
        <f t="shared" si="2"/>
        <v>69.900000000000006</v>
      </c>
    </row>
    <row r="72" spans="1:54" ht="33.75">
      <c r="A72" s="30">
        <v>58</v>
      </c>
      <c r="B72" s="47" t="s">
        <v>146</v>
      </c>
      <c r="C72" s="32" t="s">
        <v>80</v>
      </c>
      <c r="D72" s="31" t="s">
        <v>72</v>
      </c>
      <c r="E72" s="33">
        <v>0.35</v>
      </c>
      <c r="F72" s="34">
        <v>195.53</v>
      </c>
      <c r="G72" s="34">
        <f t="shared" si="2"/>
        <v>68.44</v>
      </c>
    </row>
    <row r="73" spans="1:54" ht="33.75">
      <c r="A73" s="30">
        <v>59</v>
      </c>
      <c r="B73" s="47" t="s">
        <v>146</v>
      </c>
      <c r="C73" s="32" t="s">
        <v>81</v>
      </c>
      <c r="D73" s="31" t="s">
        <v>72</v>
      </c>
      <c r="E73" s="33">
        <v>0.25</v>
      </c>
      <c r="F73" s="34">
        <v>195.53</v>
      </c>
      <c r="G73" s="34">
        <f t="shared" si="2"/>
        <v>48.88</v>
      </c>
    </row>
    <row r="74" spans="1:54" ht="33.75">
      <c r="A74" s="30">
        <v>60</v>
      </c>
      <c r="B74" s="47" t="s">
        <v>146</v>
      </c>
      <c r="C74" s="32" t="s">
        <v>82</v>
      </c>
      <c r="D74" s="31" t="s">
        <v>72</v>
      </c>
      <c r="E74" s="33">
        <v>0.28000000000000003</v>
      </c>
      <c r="F74" s="34">
        <v>202.05</v>
      </c>
      <c r="G74" s="34">
        <f t="shared" si="2"/>
        <v>56.57</v>
      </c>
    </row>
    <row r="75" spans="1:54" ht="33.75">
      <c r="A75" s="30">
        <v>61</v>
      </c>
      <c r="B75" s="49" t="s">
        <v>146</v>
      </c>
      <c r="C75" s="32" t="s">
        <v>83</v>
      </c>
      <c r="D75" s="31" t="s">
        <v>72</v>
      </c>
      <c r="E75" s="33">
        <v>0.63</v>
      </c>
      <c r="F75" s="34">
        <v>218.82</v>
      </c>
      <c r="G75" s="34">
        <f t="shared" si="2"/>
        <v>137.86000000000001</v>
      </c>
    </row>
    <row r="76" spans="1:54" ht="33.75">
      <c r="A76" s="35">
        <v>62</v>
      </c>
      <c r="B76" s="47" t="s">
        <v>146</v>
      </c>
      <c r="C76" s="37" t="s">
        <v>84</v>
      </c>
      <c r="D76" s="36" t="s">
        <v>72</v>
      </c>
      <c r="E76" s="38">
        <v>1.3</v>
      </c>
      <c r="F76" s="34">
        <v>234.63</v>
      </c>
      <c r="G76" s="39">
        <f t="shared" si="2"/>
        <v>305.02</v>
      </c>
    </row>
    <row r="77" spans="1:54">
      <c r="A77" s="9"/>
      <c r="B77" s="10"/>
      <c r="C77" s="51" t="str">
        <f>BB77</f>
        <v>Iš viso už skyrių Montavimas</v>
      </c>
      <c r="D77" s="52"/>
      <c r="E77" s="52"/>
      <c r="F77" s="28"/>
      <c r="G77" s="29" t="str">
        <f>IF(SUM(G22:G76)=0,"",TEXT(SUM(G22:G76),"# ##0,00"))</f>
        <v>15 356,72</v>
      </c>
      <c r="BB77" s="27" t="s">
        <v>92</v>
      </c>
    </row>
    <row r="78" spans="1:54">
      <c r="A78" s="9"/>
      <c r="B78" s="10"/>
      <c r="C78" s="51" t="str">
        <f>BB78</f>
        <v>Skyrius G/b žiotys d315</v>
      </c>
      <c r="D78" s="52"/>
      <c r="E78" s="52"/>
      <c r="F78" s="28"/>
      <c r="G78" s="29"/>
      <c r="BB78" s="27" t="s">
        <v>93</v>
      </c>
    </row>
    <row r="79" spans="1:54" ht="33.75">
      <c r="A79" s="30">
        <v>63</v>
      </c>
      <c r="B79" s="47" t="s">
        <v>147</v>
      </c>
      <c r="C79" s="32" t="s">
        <v>85</v>
      </c>
      <c r="D79" s="31" t="s">
        <v>22</v>
      </c>
      <c r="E79" s="33">
        <v>1.1924999999999999</v>
      </c>
      <c r="F79" s="34">
        <v>648.72</v>
      </c>
      <c r="G79" s="34">
        <f>ROUND(F79*E79,2)</f>
        <v>773.6</v>
      </c>
    </row>
    <row r="80" spans="1:54" ht="22.5">
      <c r="A80" s="30">
        <v>64</v>
      </c>
      <c r="B80" s="50" t="s">
        <v>148</v>
      </c>
      <c r="C80" s="32" t="s">
        <v>86</v>
      </c>
      <c r="D80" s="31" t="s">
        <v>22</v>
      </c>
      <c r="E80" s="33">
        <v>6.25</v>
      </c>
      <c r="F80" s="34">
        <v>41.02</v>
      </c>
      <c r="G80" s="34">
        <f>ROUND(F80*E80,2)</f>
        <v>256.38</v>
      </c>
    </row>
    <row r="81" spans="1:54" ht="33.75">
      <c r="A81" s="35">
        <v>65</v>
      </c>
      <c r="B81" s="47" t="s">
        <v>149</v>
      </c>
      <c r="C81" s="37" t="s">
        <v>87</v>
      </c>
      <c r="D81" s="36" t="s">
        <v>88</v>
      </c>
      <c r="E81" s="38">
        <v>0.25</v>
      </c>
      <c r="F81" s="34">
        <v>1954.91</v>
      </c>
      <c r="G81" s="39">
        <f>ROUND(F81*E81,2)</f>
        <v>488.73</v>
      </c>
    </row>
    <row r="82" spans="1:54">
      <c r="A82" s="9"/>
      <c r="B82" s="10"/>
      <c r="C82" s="51" t="str">
        <f>BB82</f>
        <v>Iš viso už skyrių G/b žiotys d315</v>
      </c>
      <c r="D82" s="52"/>
      <c r="E82" s="52"/>
      <c r="F82" s="29"/>
      <c r="G82" s="29" t="str">
        <f>IF(SUM(G78:G81)=0,"",TEXT(SUM(G78:G81),"# ##0,00"))</f>
        <v>1 518,71</v>
      </c>
      <c r="BB82" s="27" t="s">
        <v>94</v>
      </c>
    </row>
    <row r="83" spans="1:54">
      <c r="A83" s="9"/>
      <c r="B83" s="10"/>
      <c r="C83" s="11"/>
      <c r="D83" s="10"/>
      <c r="E83" s="12"/>
      <c r="F83" s="13"/>
      <c r="G83" s="13"/>
    </row>
    <row r="84" spans="1:54">
      <c r="A84" s="14"/>
      <c r="B84" s="40" t="s">
        <v>95</v>
      </c>
      <c r="C84" s="40"/>
      <c r="D84" s="40"/>
      <c r="E84" s="40"/>
      <c r="F84" s="41"/>
      <c r="G84" s="45">
        <f>SUM(G12:G83)</f>
        <v>21246.019999999997</v>
      </c>
    </row>
    <row r="85" spans="1:54">
      <c r="A85" s="14"/>
      <c r="B85" s="40" t="s">
        <v>96</v>
      </c>
      <c r="C85" s="40"/>
      <c r="D85" s="40"/>
      <c r="E85" s="40"/>
      <c r="F85" s="42"/>
      <c r="G85" s="45">
        <f>ROUND(G84*0.21, 2)</f>
        <v>4461.66</v>
      </c>
    </row>
    <row r="86" spans="1:54">
      <c r="A86" s="14"/>
      <c r="B86" s="43" t="s">
        <v>97</v>
      </c>
      <c r="C86" s="43"/>
      <c r="D86" s="43"/>
      <c r="E86" s="43"/>
      <c r="F86" s="44"/>
      <c r="G86" s="46">
        <f>SUM(G84:G85)</f>
        <v>25707.679999999997</v>
      </c>
    </row>
    <row r="87" spans="1:54">
      <c r="A87" s="14"/>
      <c r="B87" s="15"/>
      <c r="C87" s="15"/>
      <c r="D87" s="15"/>
      <c r="E87" s="15"/>
      <c r="F87" s="22"/>
      <c r="G87" s="22"/>
    </row>
    <row r="88" spans="1:54">
      <c r="A88" s="14"/>
      <c r="B88" s="15"/>
      <c r="C88" s="15"/>
      <c r="D88" s="15"/>
      <c r="E88" s="15"/>
      <c r="F88" s="22"/>
      <c r="G88" s="22"/>
    </row>
    <row r="89" spans="1:54">
      <c r="A89" s="16"/>
      <c r="B89" s="15"/>
      <c r="C89" s="15"/>
      <c r="D89" s="15"/>
      <c r="E89" s="15"/>
      <c r="F89" s="22"/>
      <c r="G89" s="22"/>
    </row>
    <row r="90" spans="1:54">
      <c r="A90" s="16"/>
      <c r="B90" s="15"/>
      <c r="C90" s="15"/>
      <c r="D90" s="15"/>
      <c r="E90" s="15"/>
      <c r="F90" s="22"/>
      <c r="G90" s="22"/>
    </row>
    <row r="91" spans="1:54">
      <c r="A91" s="16"/>
      <c r="B91" s="15"/>
      <c r="C91" s="15"/>
      <c r="D91" s="15"/>
      <c r="E91" s="15"/>
      <c r="F91" s="22"/>
      <c r="G91" s="22"/>
    </row>
    <row r="92" spans="1:54">
      <c r="A92" s="16"/>
      <c r="B92" s="15"/>
      <c r="C92" s="15"/>
      <c r="D92" s="15"/>
      <c r="E92" s="15"/>
      <c r="F92" s="22"/>
      <c r="G92" s="22"/>
    </row>
    <row r="93" spans="1:54">
      <c r="A93" s="16"/>
      <c r="B93" s="15"/>
      <c r="C93" s="15"/>
      <c r="D93" s="15"/>
      <c r="E93" s="15"/>
      <c r="F93" s="22"/>
      <c r="G93" s="22"/>
    </row>
    <row r="94" spans="1:54">
      <c r="A94" s="17"/>
      <c r="B94" s="17"/>
      <c r="C94" s="17"/>
      <c r="D94" s="17"/>
      <c r="E94" s="17"/>
      <c r="F94" s="22"/>
      <c r="G94" s="22"/>
    </row>
    <row r="95" spans="1:54">
      <c r="A95" s="17"/>
      <c r="B95" s="17"/>
      <c r="C95" s="17"/>
      <c r="D95" s="18"/>
      <c r="E95" s="17"/>
      <c r="F95" s="22"/>
      <c r="G95" s="22"/>
    </row>
    <row r="96" spans="1:54">
      <c r="A96" s="17"/>
      <c r="B96" s="17"/>
      <c r="C96" s="17"/>
      <c r="D96" s="17"/>
      <c r="E96" s="17"/>
      <c r="F96" s="22"/>
      <c r="G96" s="22"/>
    </row>
    <row r="97" spans="1:7">
      <c r="A97" s="17"/>
      <c r="B97" s="17"/>
      <c r="C97" s="17"/>
      <c r="D97" s="17"/>
      <c r="E97" s="17"/>
      <c r="F97" s="22"/>
      <c r="G97" s="22"/>
    </row>
    <row r="98" spans="1:7">
      <c r="A98" s="17"/>
      <c r="B98" s="17"/>
      <c r="C98" s="17"/>
      <c r="D98" s="17"/>
      <c r="E98" s="17"/>
      <c r="F98" s="22"/>
      <c r="G98" s="22"/>
    </row>
    <row r="99" spans="1:7">
      <c r="A99" s="17"/>
      <c r="B99" s="17"/>
      <c r="C99" s="17"/>
      <c r="D99" s="17"/>
      <c r="E99" s="17"/>
      <c r="F99" s="22"/>
      <c r="G99" s="22"/>
    </row>
    <row r="100" spans="1:7">
      <c r="A100" s="17"/>
      <c r="B100" s="17"/>
      <c r="C100" s="17"/>
      <c r="D100" s="17"/>
      <c r="E100" s="17"/>
      <c r="F100" s="22"/>
      <c r="G100" s="22"/>
    </row>
    <row r="101" spans="1:7">
      <c r="A101" s="17"/>
      <c r="B101" s="17"/>
      <c r="C101" s="17"/>
      <c r="D101" s="17"/>
      <c r="E101" s="17"/>
      <c r="F101" s="22"/>
      <c r="G101" s="22"/>
    </row>
    <row r="102" spans="1:7">
      <c r="A102" s="17"/>
      <c r="B102" s="17"/>
      <c r="C102" s="17"/>
      <c r="D102" s="17"/>
      <c r="E102" s="17"/>
      <c r="F102" s="22"/>
      <c r="G102" s="22"/>
    </row>
    <row r="103" spans="1:7">
      <c r="A103" s="6"/>
      <c r="B103" s="6"/>
      <c r="C103" s="6"/>
      <c r="D103" s="6"/>
      <c r="E103" s="6"/>
      <c r="F103" s="22"/>
      <c r="G103" s="22"/>
    </row>
    <row r="104" spans="1:7">
      <c r="A104" s="6"/>
      <c r="B104" s="6"/>
      <c r="C104" s="6"/>
      <c r="D104" s="6"/>
      <c r="E104" s="6"/>
      <c r="F104" s="22"/>
      <c r="G104" s="22"/>
    </row>
    <row r="105" spans="1:7">
      <c r="F105" s="23"/>
      <c r="G105" s="23"/>
    </row>
    <row r="106" spans="1:7">
      <c r="F106" s="23"/>
      <c r="G106" s="23"/>
    </row>
    <row r="107" spans="1:7">
      <c r="F107" s="23"/>
      <c r="G107" s="23"/>
    </row>
    <row r="108" spans="1:7">
      <c r="F108" s="23"/>
      <c r="G108" s="23"/>
    </row>
    <row r="109" spans="1:7">
      <c r="F109" s="23"/>
      <c r="G109" s="23"/>
    </row>
    <row r="110" spans="1:7">
      <c r="F110" s="23"/>
      <c r="G110" s="23"/>
    </row>
    <row r="111" spans="1:7">
      <c r="F111" s="23"/>
      <c r="G111" s="23"/>
    </row>
    <row r="112" spans="1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</sheetData>
  <mergeCells count="17">
    <mergeCell ref="C6:G6"/>
    <mergeCell ref="C7:G7"/>
    <mergeCell ref="C8:G8"/>
    <mergeCell ref="A6:B6"/>
    <mergeCell ref="A7:B7"/>
    <mergeCell ref="A8:B8"/>
    <mergeCell ref="A10:A11"/>
    <mergeCell ref="B10:B11"/>
    <mergeCell ref="D10:D11"/>
    <mergeCell ref="E10:E11"/>
    <mergeCell ref="C10:C11"/>
    <mergeCell ref="C82:E82"/>
    <mergeCell ref="C12:E12"/>
    <mergeCell ref="C21:E21"/>
    <mergeCell ref="C22:E22"/>
    <mergeCell ref="C77:E77"/>
    <mergeCell ref="C78:E78"/>
  </mergeCells>
  <pageMargins left="0.19685039370078741" right="0.19685039370078741" top="0.78740157480314965" bottom="0.39370078740157483" header="0.39370078740157483" footer="0.3937007874015748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2021-09-17T05:54:28Z</cp:lastPrinted>
  <dcterms:created xsi:type="dcterms:W3CDTF">2019-05-30T12:34:03Z</dcterms:created>
  <dcterms:modified xsi:type="dcterms:W3CDTF">2021-09-17T08:03:51Z</dcterms:modified>
</cp:coreProperties>
</file>